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DAL cONS 2015al Cons 2022" sheetId="1" r:id="rId1"/>
  </sheets>
  <definedNames>
    <definedName name="a">#REF!</definedName>
    <definedName name="FINE">#REF!</definedName>
  </definedNames>
  <calcPr fullCalcOnLoad="1"/>
</workbook>
</file>

<file path=xl/comments1.xml><?xml version="1.0" encoding="utf-8"?>
<comments xmlns="http://schemas.openxmlformats.org/spreadsheetml/2006/main">
  <authors>
    <author>   VIA ALDISIO IVREA            </author>
  </authors>
  <commentList>
    <comment ref="K18" authorId="0">
      <text>
        <r>
          <rPr>
            <sz val="9"/>
            <rFont val="Tahoma"/>
            <family val="2"/>
          </rPr>
          <t xml:space="preserve">ATTENZIONE NEL 2019 UFFICIALE  IN QUESTA VOCE è RIAGGREGATO IL 486
</t>
        </r>
      </text>
    </comment>
  </commentList>
</comments>
</file>

<file path=xl/sharedStrings.xml><?xml version="1.0" encoding="utf-8"?>
<sst xmlns="http://schemas.openxmlformats.org/spreadsheetml/2006/main" count="76" uniqueCount="76">
  <si>
    <t xml:space="preserve">Totale contributi regionali </t>
  </si>
  <si>
    <t>Totale contributi in c/esercizio</t>
  </si>
  <si>
    <t>RIEPILOGO</t>
  </si>
  <si>
    <t>Quota FSN</t>
  </si>
  <si>
    <t>STP</t>
  </si>
  <si>
    <t xml:space="preserve">Altri Contributi da Regione </t>
  </si>
  <si>
    <t xml:space="preserve">Altri Contributi da altri enti pubblici </t>
  </si>
  <si>
    <t>Contributi da privati</t>
  </si>
  <si>
    <t>Ricavi per prestazioni</t>
  </si>
  <si>
    <t>Recuperi e rimborsi</t>
  </si>
  <si>
    <t>Ticket</t>
  </si>
  <si>
    <t>Ricavi vari</t>
  </si>
  <si>
    <t>Ricavi intramoenia</t>
  </si>
  <si>
    <t>Totale ricavi gestione ordinaria</t>
  </si>
  <si>
    <t>Acquisti e manutenzioni</t>
  </si>
  <si>
    <t>di cui storno di quota di contributo da FSR  in conto esercizio a contributo in c/capitale utilizzata per immobilizzazioni</t>
  </si>
  <si>
    <t>Quota FSN netto storno di quota di contributo da FSR  in conto esercizio a contributo in c/capitale utilizzata per immobilizzazioni</t>
  </si>
  <si>
    <t>Assistenza sanitaria di base</t>
  </si>
  <si>
    <t>Farmaceutica</t>
  </si>
  <si>
    <t>Specialistica</t>
  </si>
  <si>
    <t>Riabilitativa</t>
  </si>
  <si>
    <t>Integrativa</t>
  </si>
  <si>
    <t>Ospedaliera da privato (case di cura)</t>
  </si>
  <si>
    <t>Ospedaliera da privato (presìdi)</t>
  </si>
  <si>
    <t>Altra assistenza</t>
  </si>
  <si>
    <t>Altri servizi</t>
  </si>
  <si>
    <t>Godimento di beni e servizi</t>
  </si>
  <si>
    <t>Spese amministrative e generali</t>
  </si>
  <si>
    <t>Servizi appaltati</t>
  </si>
  <si>
    <t>Accantonamenti</t>
  </si>
  <si>
    <t>Imposte e tasse</t>
  </si>
  <si>
    <t>Oneri finanziari</t>
  </si>
  <si>
    <t>Variazione delle rimanenze</t>
  </si>
  <si>
    <t>Compartecipazioni personale intramoenia</t>
  </si>
  <si>
    <t>Totale costi gestione ordinaria</t>
  </si>
  <si>
    <t>Risultato gestione ordinaria</t>
  </si>
  <si>
    <t>Ricavi straordinari</t>
  </si>
  <si>
    <t>Costi straordinari</t>
  </si>
  <si>
    <t>Mobilità attiva extra</t>
  </si>
  <si>
    <t>Mobilità passiva extra</t>
  </si>
  <si>
    <t>Mobilità attiva INTRA</t>
  </si>
  <si>
    <t>Mobilità passiva intra</t>
  </si>
  <si>
    <t>Costi capitalizzati E Rivalutazioni</t>
  </si>
  <si>
    <t>Ammortamenti</t>
  </si>
  <si>
    <t>Svalutazioni</t>
  </si>
  <si>
    <t>Risultato di gestione</t>
  </si>
  <si>
    <t xml:space="preserve">Personale dipendente + Interinale </t>
  </si>
  <si>
    <t>Cons. 2015</t>
  </si>
  <si>
    <t>SALDO MOBILITA'</t>
  </si>
  <si>
    <t>Cons. 2016</t>
  </si>
  <si>
    <t>Cons. 2017</t>
  </si>
  <si>
    <t>204 - ASL TO4  - €uro/000</t>
  </si>
  <si>
    <t>Cons. 2018</t>
  </si>
  <si>
    <t>2019
1 TRIM</t>
  </si>
  <si>
    <t>DL 116/2019</t>
  </si>
  <si>
    <t>DL 520/2019</t>
  </si>
  <si>
    <t>B di P 2020</t>
  </si>
  <si>
    <t>DL 1518/2019</t>
  </si>
  <si>
    <t>Cons. 2019</t>
  </si>
  <si>
    <t>DL 644/2020</t>
  </si>
  <si>
    <t>Cons. 2020</t>
  </si>
  <si>
    <t>B di P 2018</t>
  </si>
  <si>
    <t>DL 131/2018</t>
  </si>
  <si>
    <t>B di P 2019</t>
  </si>
  <si>
    <t>B di P 2021</t>
  </si>
  <si>
    <t>DL 1447/2020</t>
  </si>
  <si>
    <t>DL581/2016</t>
  </si>
  <si>
    <t>DL 565/2017</t>
  </si>
  <si>
    <t>DL 716/2018</t>
  </si>
  <si>
    <t>Agg DL 285/2022</t>
  </si>
  <si>
    <t>Cons. 2021</t>
  </si>
  <si>
    <t xml:space="preserve"> DL 804 /2022</t>
  </si>
  <si>
    <t>B di P 2022</t>
  </si>
  <si>
    <t xml:space="preserve"> DL  1274 /2021</t>
  </si>
  <si>
    <t>Cons. 2022</t>
  </si>
  <si>
    <t xml:space="preserve"> DL 513/2023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</si>
</sst>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&quot;€&quot;\ #,##0.00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  <numFmt numFmtId="183" formatCode="&quot;€&quot;\ #,##0.0"/>
    <numFmt numFmtId="184" formatCode="&quot;€&quot;\ #,##0"/>
    <numFmt numFmtId="185" formatCode="dd/mm/yy;@"/>
    <numFmt numFmtId="186" formatCode="_-* #,##0_-;\-* #,##0_-;_-* \-_-;_-@_-"/>
  </numFmts>
  <fonts count="47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5" fontId="0" fillId="0" borderId="0" applyFon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0" fillId="0" borderId="11" xfId="47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5" fillId="0" borderId="12" xfId="47" applyFont="1" applyFill="1" applyBorder="1" applyAlignment="1">
      <alignment horizontal="center" vertical="center" wrapText="1"/>
    </xf>
    <xf numFmtId="169" fontId="5" fillId="0" borderId="12" xfId="4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 quotePrefix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69" fontId="6" fillId="0" borderId="12" xfId="47" applyFont="1" applyFill="1" applyBorder="1" applyAlignment="1">
      <alignment horizontal="center" vertical="center" wrapText="1"/>
    </xf>
    <xf numFmtId="169" fontId="5" fillId="33" borderId="16" xfId="47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/>
    </xf>
    <xf numFmtId="174" fontId="5" fillId="0" borderId="0" xfId="46" applyNumberFormat="1" applyFont="1" applyFill="1" applyAlignment="1">
      <alignment/>
    </xf>
    <xf numFmtId="174" fontId="5" fillId="0" borderId="17" xfId="46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9" fontId="0" fillId="0" borderId="12" xfId="47" applyFont="1" applyFill="1" applyBorder="1" applyAlignment="1">
      <alignment horizontal="center" vertical="center" wrapText="1"/>
    </xf>
    <xf numFmtId="169" fontId="3" fillId="0" borderId="12" xfId="47" applyFont="1" applyFill="1" applyBorder="1" applyAlignment="1">
      <alignment horizontal="right" vertical="center" wrapText="1"/>
    </xf>
    <xf numFmtId="169" fontId="3" fillId="0" borderId="12" xfId="47" applyFont="1" applyFill="1" applyBorder="1" applyAlignment="1">
      <alignment horizontal="center" vertical="center" wrapText="1"/>
    </xf>
    <xf numFmtId="169" fontId="3" fillId="33" borderId="16" xfId="47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.7109375" style="3" bestFit="1" customWidth="1"/>
    <col min="2" max="2" width="30.421875" style="3" customWidth="1"/>
    <col min="3" max="5" width="10.7109375" style="8" bestFit="1" customWidth="1"/>
    <col min="6" max="8" width="12.28125" style="8" bestFit="1" customWidth="1"/>
    <col min="9" max="9" width="10.28125" style="15" hidden="1" customWidth="1"/>
    <col min="10" max="12" width="12.28125" style="8" bestFit="1" customWidth="1"/>
    <col min="13" max="13" width="11.28125" style="8" bestFit="1" customWidth="1"/>
    <col min="14" max="16" width="12.28125" style="8" bestFit="1" customWidth="1"/>
    <col min="17" max="16384" width="9.140625" style="3" customWidth="1"/>
  </cols>
  <sheetData>
    <row r="1" spans="2:16" ht="15.75">
      <c r="B1" s="17" t="s">
        <v>51</v>
      </c>
      <c r="C1" s="16"/>
      <c r="D1" s="1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3:16" s="29" customFormat="1" ht="13.5" customHeight="1">
      <c r="C2" s="1" t="s">
        <v>47</v>
      </c>
      <c r="D2" s="1" t="s">
        <v>49</v>
      </c>
      <c r="E2" s="1" t="s">
        <v>50</v>
      </c>
      <c r="F2" s="1" t="s">
        <v>61</v>
      </c>
      <c r="G2" s="1" t="s">
        <v>52</v>
      </c>
      <c r="H2" s="1" t="s">
        <v>63</v>
      </c>
      <c r="I2" s="35" t="s">
        <v>53</v>
      </c>
      <c r="J2" s="1" t="s">
        <v>58</v>
      </c>
      <c r="K2" s="1" t="s">
        <v>56</v>
      </c>
      <c r="L2" s="1" t="s">
        <v>60</v>
      </c>
      <c r="M2" s="1" t="s">
        <v>64</v>
      </c>
      <c r="N2" s="1" t="s">
        <v>70</v>
      </c>
      <c r="O2" s="1" t="s">
        <v>72</v>
      </c>
      <c r="P2" s="1" t="s">
        <v>74</v>
      </c>
    </row>
    <row r="3" spans="2:16" ht="15">
      <c r="B3" s="4"/>
      <c r="C3" s="5"/>
      <c r="D3" s="5"/>
      <c r="E3" s="5"/>
      <c r="F3" s="5"/>
      <c r="G3" s="5"/>
      <c r="H3" s="5"/>
      <c r="I3" s="35"/>
      <c r="J3" s="5"/>
      <c r="K3" s="5"/>
      <c r="L3" s="5"/>
      <c r="M3" s="5"/>
      <c r="N3" s="5"/>
      <c r="O3" s="5"/>
      <c r="P3" s="5"/>
    </row>
    <row r="4" spans="2:16" ht="12" thickBot="1">
      <c r="B4" s="4"/>
      <c r="C4" s="45" t="s">
        <v>66</v>
      </c>
      <c r="D4" s="45" t="s">
        <v>67</v>
      </c>
      <c r="E4" s="45" t="s">
        <v>68</v>
      </c>
      <c r="F4" s="45" t="s">
        <v>62</v>
      </c>
      <c r="G4" s="45" t="s">
        <v>55</v>
      </c>
      <c r="H4" s="45" t="s">
        <v>54</v>
      </c>
      <c r="I4" s="45"/>
      <c r="J4" s="45" t="s">
        <v>59</v>
      </c>
      <c r="K4" s="45" t="s">
        <v>57</v>
      </c>
      <c r="L4" s="45" t="s">
        <v>69</v>
      </c>
      <c r="M4" s="45" t="s">
        <v>65</v>
      </c>
      <c r="N4" s="45" t="s">
        <v>71</v>
      </c>
      <c r="O4" s="45" t="s">
        <v>73</v>
      </c>
      <c r="P4" s="45" t="s">
        <v>75</v>
      </c>
    </row>
    <row r="5" spans="2:16" ht="12.75">
      <c r="B5" s="22" t="s">
        <v>2</v>
      </c>
      <c r="C5" s="6"/>
      <c r="D5" s="6"/>
      <c r="E5" s="6"/>
      <c r="F5" s="6"/>
      <c r="G5" s="6"/>
      <c r="H5" s="6"/>
      <c r="I5" s="44"/>
      <c r="J5" s="6"/>
      <c r="K5" s="6"/>
      <c r="L5" s="6"/>
      <c r="M5" s="6"/>
      <c r="N5" s="6"/>
      <c r="O5" s="6"/>
      <c r="P5" s="6"/>
    </row>
    <row r="6" spans="2:16" ht="15">
      <c r="B6" s="23" t="s">
        <v>3</v>
      </c>
      <c r="C6" s="7">
        <v>803927</v>
      </c>
      <c r="D6" s="7">
        <v>802139</v>
      </c>
      <c r="E6" s="7">
        <v>801478</v>
      </c>
      <c r="F6" s="7">
        <v>800497</v>
      </c>
      <c r="G6" s="7">
        <v>806351</v>
      </c>
      <c r="H6" s="7">
        <v>806105</v>
      </c>
      <c r="I6" s="30">
        <v>201501</v>
      </c>
      <c r="J6" s="7">
        <v>814217</v>
      </c>
      <c r="K6" s="7">
        <v>810316</v>
      </c>
      <c r="L6" s="7">
        <v>837443</v>
      </c>
      <c r="M6" s="7">
        <v>851980</v>
      </c>
      <c r="N6" s="7">
        <v>865474</v>
      </c>
      <c r="O6" s="7">
        <v>862312</v>
      </c>
      <c r="P6" s="7">
        <v>907175</v>
      </c>
    </row>
    <row r="7" spans="2:16" ht="45">
      <c r="B7" s="23" t="s">
        <v>15</v>
      </c>
      <c r="C7" s="7">
        <v>-1828</v>
      </c>
      <c r="D7" s="7">
        <v>-711</v>
      </c>
      <c r="E7" s="7">
        <v>-1272</v>
      </c>
      <c r="F7" s="7">
        <v>-2500</v>
      </c>
      <c r="G7" s="7">
        <v>-1113</v>
      </c>
      <c r="H7" s="7">
        <v>-3000</v>
      </c>
      <c r="I7" s="30">
        <v>-750</v>
      </c>
      <c r="J7" s="7">
        <v>-419</v>
      </c>
      <c r="K7" s="7">
        <v>-1000</v>
      </c>
      <c r="L7" s="7">
        <v>-437</v>
      </c>
      <c r="M7" s="7">
        <v>-1900</v>
      </c>
      <c r="N7" s="7">
        <v>-1161</v>
      </c>
      <c r="O7" s="7">
        <v>-1500</v>
      </c>
      <c r="P7" s="7">
        <v>-546</v>
      </c>
    </row>
    <row r="8" spans="2:16" ht="45">
      <c r="B8" s="23" t="s">
        <v>16</v>
      </c>
      <c r="C8" s="40">
        <f aca="true" t="shared" si="0" ref="C8:I8">SUM(C6:C7)</f>
        <v>802099</v>
      </c>
      <c r="D8" s="40">
        <f t="shared" si="0"/>
        <v>801428</v>
      </c>
      <c r="E8" s="40">
        <f t="shared" si="0"/>
        <v>800206</v>
      </c>
      <c r="F8" s="40">
        <f t="shared" si="0"/>
        <v>797997</v>
      </c>
      <c r="G8" s="40">
        <f t="shared" si="0"/>
        <v>805238</v>
      </c>
      <c r="H8" s="40">
        <f t="shared" si="0"/>
        <v>803105</v>
      </c>
      <c r="I8" s="40">
        <f t="shared" si="0"/>
        <v>200751</v>
      </c>
      <c r="J8" s="40">
        <f aca="true" t="shared" si="1" ref="J8:P8">SUM(J6:J7)</f>
        <v>813798</v>
      </c>
      <c r="K8" s="40">
        <f t="shared" si="1"/>
        <v>809316</v>
      </c>
      <c r="L8" s="40">
        <f t="shared" si="1"/>
        <v>837006</v>
      </c>
      <c r="M8" s="40">
        <f t="shared" si="1"/>
        <v>850080</v>
      </c>
      <c r="N8" s="40">
        <f t="shared" si="1"/>
        <v>864313</v>
      </c>
      <c r="O8" s="40">
        <f t="shared" si="1"/>
        <v>860812</v>
      </c>
      <c r="P8" s="40">
        <f t="shared" si="1"/>
        <v>906629</v>
      </c>
    </row>
    <row r="9" spans="2:16" ht="15">
      <c r="B9" s="23" t="s">
        <v>4</v>
      </c>
      <c r="C9" s="7">
        <v>473</v>
      </c>
      <c r="D9" s="7">
        <v>289</v>
      </c>
      <c r="E9" s="7">
        <v>376</v>
      </c>
      <c r="F9" s="7">
        <v>289</v>
      </c>
      <c r="G9" s="7">
        <v>397</v>
      </c>
      <c r="H9" s="7">
        <v>376</v>
      </c>
      <c r="I9" s="30">
        <v>119</v>
      </c>
      <c r="J9" s="7">
        <v>477</v>
      </c>
      <c r="K9" s="7">
        <v>404</v>
      </c>
      <c r="L9" s="7">
        <v>263</v>
      </c>
      <c r="M9" s="7">
        <v>340</v>
      </c>
      <c r="N9" s="7">
        <v>402</v>
      </c>
      <c r="O9" s="7">
        <v>385</v>
      </c>
      <c r="P9" s="7">
        <v>434</v>
      </c>
    </row>
    <row r="10" spans="2:16" ht="15">
      <c r="B10" s="23" t="s">
        <v>5</v>
      </c>
      <c r="C10" s="7">
        <v>10204</v>
      </c>
      <c r="D10" s="7">
        <v>11703</v>
      </c>
      <c r="E10" s="7">
        <v>20083</v>
      </c>
      <c r="F10" s="7">
        <v>17796</v>
      </c>
      <c r="G10" s="7">
        <v>19923</v>
      </c>
      <c r="H10" s="7">
        <v>15824</v>
      </c>
      <c r="I10" s="30">
        <v>4035</v>
      </c>
      <c r="J10" s="7">
        <v>17719</v>
      </c>
      <c r="K10" s="7">
        <v>17352</v>
      </c>
      <c r="L10" s="7">
        <v>16799</v>
      </c>
      <c r="M10" s="7">
        <v>13680</v>
      </c>
      <c r="N10" s="7">
        <v>12306</v>
      </c>
      <c r="O10" s="7">
        <v>12656</v>
      </c>
      <c r="P10" s="7">
        <v>26938</v>
      </c>
    </row>
    <row r="11" spans="2:16" s="2" customFormat="1" ht="15.75">
      <c r="B11" s="24" t="s">
        <v>0</v>
      </c>
      <c r="C11" s="41">
        <f aca="true" t="shared" si="2" ref="C11:I11">SUM(C8:C10)</f>
        <v>812776</v>
      </c>
      <c r="D11" s="41">
        <f t="shared" si="2"/>
        <v>813420</v>
      </c>
      <c r="E11" s="41">
        <f t="shared" si="2"/>
        <v>820665</v>
      </c>
      <c r="F11" s="41">
        <f t="shared" si="2"/>
        <v>816082</v>
      </c>
      <c r="G11" s="41">
        <f t="shared" si="2"/>
        <v>825558</v>
      </c>
      <c r="H11" s="41">
        <f t="shared" si="2"/>
        <v>819305</v>
      </c>
      <c r="I11" s="19">
        <f t="shared" si="2"/>
        <v>204905</v>
      </c>
      <c r="J11" s="41">
        <f aca="true" t="shared" si="3" ref="J11:P11">SUM(J8:J10)</f>
        <v>831994</v>
      </c>
      <c r="K11" s="41">
        <f t="shared" si="3"/>
        <v>827072</v>
      </c>
      <c r="L11" s="41">
        <f t="shared" si="3"/>
        <v>854068</v>
      </c>
      <c r="M11" s="41">
        <f t="shared" si="3"/>
        <v>864100</v>
      </c>
      <c r="N11" s="41">
        <f t="shared" si="3"/>
        <v>877021</v>
      </c>
      <c r="O11" s="41">
        <f t="shared" si="3"/>
        <v>873853</v>
      </c>
      <c r="P11" s="41">
        <f t="shared" si="3"/>
        <v>934001</v>
      </c>
    </row>
    <row r="12" spans="2:16" ht="15">
      <c r="B12" s="23" t="s">
        <v>6</v>
      </c>
      <c r="C12" s="7">
        <v>7461</v>
      </c>
      <c r="D12" s="7">
        <v>9323</v>
      </c>
      <c r="E12" s="7">
        <v>6751</v>
      </c>
      <c r="F12" s="7">
        <v>1995</v>
      </c>
      <c r="G12" s="7">
        <v>7421</v>
      </c>
      <c r="H12" s="7">
        <v>1995</v>
      </c>
      <c r="I12" s="30">
        <v>499</v>
      </c>
      <c r="J12" s="7">
        <v>7035</v>
      </c>
      <c r="K12" s="7">
        <v>7035</v>
      </c>
      <c r="L12" s="7">
        <v>7316</v>
      </c>
      <c r="M12" s="7">
        <v>7830</v>
      </c>
      <c r="N12" s="7">
        <v>30324</v>
      </c>
      <c r="O12" s="7">
        <v>7197</v>
      </c>
      <c r="P12" s="7">
        <v>9342</v>
      </c>
    </row>
    <row r="13" spans="2:16" ht="15">
      <c r="B13" s="23" t="s">
        <v>7</v>
      </c>
      <c r="C13" s="7">
        <v>0</v>
      </c>
      <c r="D13" s="7"/>
      <c r="E13" s="7">
        <v>2</v>
      </c>
      <c r="F13" s="7">
        <v>0</v>
      </c>
      <c r="G13" s="7">
        <v>4</v>
      </c>
      <c r="H13" s="7"/>
      <c r="I13" s="30"/>
      <c r="J13" s="7">
        <v>0</v>
      </c>
      <c r="K13" s="7"/>
      <c r="L13" s="7"/>
      <c r="M13" s="7"/>
      <c r="N13" s="7">
        <v>366</v>
      </c>
      <c r="O13" s="7"/>
      <c r="P13" s="7">
        <v>171</v>
      </c>
    </row>
    <row r="14" spans="2:16" s="2" customFormat="1" ht="15.75">
      <c r="B14" s="24" t="s">
        <v>1</v>
      </c>
      <c r="C14" s="42">
        <f aca="true" t="shared" si="4" ref="C14:I14">SUM(C11:C13)</f>
        <v>820237</v>
      </c>
      <c r="D14" s="42">
        <f t="shared" si="4"/>
        <v>822743</v>
      </c>
      <c r="E14" s="42">
        <f t="shared" si="4"/>
        <v>827418</v>
      </c>
      <c r="F14" s="42">
        <f t="shared" si="4"/>
        <v>818077</v>
      </c>
      <c r="G14" s="42">
        <f t="shared" si="4"/>
        <v>832983</v>
      </c>
      <c r="H14" s="42">
        <f t="shared" si="4"/>
        <v>821300</v>
      </c>
      <c r="I14" s="18">
        <f t="shared" si="4"/>
        <v>205404</v>
      </c>
      <c r="J14" s="42">
        <f aca="true" t="shared" si="5" ref="J14:P14">SUM(J11:J13)</f>
        <v>839029</v>
      </c>
      <c r="K14" s="42">
        <f t="shared" si="5"/>
        <v>834107</v>
      </c>
      <c r="L14" s="42">
        <f t="shared" si="5"/>
        <v>861384</v>
      </c>
      <c r="M14" s="42">
        <f t="shared" si="5"/>
        <v>871930</v>
      </c>
      <c r="N14" s="42">
        <f t="shared" si="5"/>
        <v>907711</v>
      </c>
      <c r="O14" s="42">
        <f t="shared" si="5"/>
        <v>881050</v>
      </c>
      <c r="P14" s="42">
        <f t="shared" si="5"/>
        <v>943514</v>
      </c>
    </row>
    <row r="15" spans="2:16" ht="15">
      <c r="B15" s="25" t="s">
        <v>8</v>
      </c>
      <c r="C15" s="7">
        <v>4247</v>
      </c>
      <c r="D15" s="7">
        <v>4077</v>
      </c>
      <c r="E15" s="7">
        <v>9385</v>
      </c>
      <c r="F15" s="7">
        <v>9317</v>
      </c>
      <c r="G15" s="7">
        <v>7873</v>
      </c>
      <c r="H15" s="7">
        <v>6571</v>
      </c>
      <c r="I15" s="30">
        <v>1656</v>
      </c>
      <c r="J15" s="7">
        <v>8948</v>
      </c>
      <c r="K15" s="7">
        <v>7885</v>
      </c>
      <c r="L15" s="7">
        <v>5552</v>
      </c>
      <c r="M15" s="7">
        <v>3359</v>
      </c>
      <c r="N15" s="7">
        <v>5024</v>
      </c>
      <c r="O15" s="7">
        <v>4626</v>
      </c>
      <c r="P15" s="7">
        <v>5237</v>
      </c>
    </row>
    <row r="16" spans="2:16" ht="15">
      <c r="B16" s="25" t="s">
        <v>9</v>
      </c>
      <c r="C16" s="7">
        <v>21874</v>
      </c>
      <c r="D16" s="7">
        <v>20628</v>
      </c>
      <c r="E16" s="7">
        <v>24293</v>
      </c>
      <c r="F16" s="7">
        <v>21667</v>
      </c>
      <c r="G16" s="7">
        <v>23011</v>
      </c>
      <c r="H16" s="7">
        <v>21452</v>
      </c>
      <c r="I16" s="30">
        <v>5777</v>
      </c>
      <c r="J16" s="7">
        <v>22587</v>
      </c>
      <c r="K16" s="7">
        <v>23008</v>
      </c>
      <c r="L16" s="7">
        <v>23361</v>
      </c>
      <c r="M16" s="7">
        <v>22325</v>
      </c>
      <c r="N16" s="7">
        <v>22495</v>
      </c>
      <c r="O16" s="7">
        <v>4019</v>
      </c>
      <c r="P16" s="7">
        <v>5275</v>
      </c>
    </row>
    <row r="17" spans="2:16" ht="15">
      <c r="B17" s="25" t="s">
        <v>10</v>
      </c>
      <c r="C17" s="7">
        <v>11105</v>
      </c>
      <c r="D17" s="7">
        <v>10116</v>
      </c>
      <c r="E17" s="7">
        <v>10026</v>
      </c>
      <c r="F17" s="7">
        <v>10050</v>
      </c>
      <c r="G17" s="7">
        <v>10596</v>
      </c>
      <c r="H17" s="7">
        <v>10350</v>
      </c>
      <c r="I17" s="30">
        <v>2602</v>
      </c>
      <c r="J17" s="7">
        <v>11175</v>
      </c>
      <c r="K17" s="7">
        <v>10750</v>
      </c>
      <c r="L17" s="7">
        <v>6905</v>
      </c>
      <c r="M17" s="7">
        <v>6666</v>
      </c>
      <c r="N17" s="7">
        <v>7428</v>
      </c>
      <c r="O17" s="7">
        <v>6989</v>
      </c>
      <c r="P17" s="7">
        <v>9096</v>
      </c>
    </row>
    <row r="18" spans="2:16" ht="15">
      <c r="B18" s="25" t="s">
        <v>11</v>
      </c>
      <c r="C18" s="7">
        <v>3244</v>
      </c>
      <c r="D18" s="7">
        <v>3129</v>
      </c>
      <c r="E18" s="7">
        <v>4458</v>
      </c>
      <c r="F18" s="7">
        <v>4354</v>
      </c>
      <c r="G18" s="7">
        <v>4533</v>
      </c>
      <c r="H18" s="7">
        <v>3698</v>
      </c>
      <c r="I18" s="30">
        <v>996</v>
      </c>
      <c r="J18" s="7">
        <v>6882</v>
      </c>
      <c r="K18" s="7">
        <v>4993</v>
      </c>
      <c r="L18" s="7">
        <v>4134</v>
      </c>
      <c r="M18" s="7">
        <v>3136</v>
      </c>
      <c r="N18" s="7">
        <v>13169</v>
      </c>
      <c r="O18" s="7">
        <v>2962</v>
      </c>
      <c r="P18" s="7">
        <v>6387</v>
      </c>
    </row>
    <row r="19" spans="2:16" s="2" customFormat="1" ht="15.75">
      <c r="B19" s="24"/>
      <c r="C19" s="42">
        <f aca="true" t="shared" si="6" ref="C19:I19">C15+C16+C17+C18</f>
        <v>40470</v>
      </c>
      <c r="D19" s="42">
        <f t="shared" si="6"/>
        <v>37950</v>
      </c>
      <c r="E19" s="42">
        <f t="shared" si="6"/>
        <v>48162</v>
      </c>
      <c r="F19" s="42">
        <f t="shared" si="6"/>
        <v>45388</v>
      </c>
      <c r="G19" s="42">
        <f t="shared" si="6"/>
        <v>46013</v>
      </c>
      <c r="H19" s="42">
        <f t="shared" si="6"/>
        <v>42071</v>
      </c>
      <c r="I19" s="18">
        <f t="shared" si="6"/>
        <v>11031</v>
      </c>
      <c r="J19" s="42">
        <f>J15+J16+J17+J18</f>
        <v>49592</v>
      </c>
      <c r="K19" s="42">
        <f aca="true" t="shared" si="7" ref="K19:P19">SUM(K15:K18)</f>
        <v>46636</v>
      </c>
      <c r="L19" s="42">
        <f t="shared" si="7"/>
        <v>39952</v>
      </c>
      <c r="M19" s="42">
        <f t="shared" si="7"/>
        <v>35486</v>
      </c>
      <c r="N19" s="42">
        <f t="shared" si="7"/>
        <v>48116</v>
      </c>
      <c r="O19" s="42">
        <f t="shared" si="7"/>
        <v>18596</v>
      </c>
      <c r="P19" s="42">
        <f t="shared" si="7"/>
        <v>25995</v>
      </c>
    </row>
    <row r="20" spans="2:16" ht="15">
      <c r="B20" s="25" t="s">
        <v>12</v>
      </c>
      <c r="C20" s="7">
        <v>4121</v>
      </c>
      <c r="D20" s="7">
        <v>4484</v>
      </c>
      <c r="E20" s="7">
        <v>4545</v>
      </c>
      <c r="F20" s="7">
        <v>4380</v>
      </c>
      <c r="G20" s="7">
        <v>4475</v>
      </c>
      <c r="H20" s="7">
        <v>4420</v>
      </c>
      <c r="I20" s="30">
        <v>1077</v>
      </c>
      <c r="J20" s="7">
        <v>4133</v>
      </c>
      <c r="K20" s="7">
        <v>4420</v>
      </c>
      <c r="L20" s="7">
        <v>3403</v>
      </c>
      <c r="M20" s="7">
        <v>3369</v>
      </c>
      <c r="N20" s="7">
        <v>4538</v>
      </c>
      <c r="O20" s="7">
        <v>4410</v>
      </c>
      <c r="P20" s="7">
        <v>5094</v>
      </c>
    </row>
    <row r="21" spans="2:16" s="2" customFormat="1" ht="15.75">
      <c r="B21" s="26" t="s">
        <v>13</v>
      </c>
      <c r="C21" s="42">
        <f aca="true" t="shared" si="8" ref="C21:I21">C14+C19+C20</f>
        <v>864828</v>
      </c>
      <c r="D21" s="42">
        <f t="shared" si="8"/>
        <v>865177</v>
      </c>
      <c r="E21" s="42">
        <f t="shared" si="8"/>
        <v>880125</v>
      </c>
      <c r="F21" s="42">
        <f t="shared" si="8"/>
        <v>867845</v>
      </c>
      <c r="G21" s="42">
        <f t="shared" si="8"/>
        <v>883471</v>
      </c>
      <c r="H21" s="42">
        <f t="shared" si="8"/>
        <v>867791</v>
      </c>
      <c r="I21" s="18">
        <f t="shared" si="8"/>
        <v>217512</v>
      </c>
      <c r="J21" s="42">
        <f>J14+J19+J20</f>
        <v>892754</v>
      </c>
      <c r="K21" s="42">
        <f aca="true" t="shared" si="9" ref="K21:P21">SUM(K14+K19+K20)</f>
        <v>885163</v>
      </c>
      <c r="L21" s="42">
        <f t="shared" si="9"/>
        <v>904739</v>
      </c>
      <c r="M21" s="42">
        <f t="shared" si="9"/>
        <v>910785</v>
      </c>
      <c r="N21" s="42">
        <f t="shared" si="9"/>
        <v>960365</v>
      </c>
      <c r="O21" s="42">
        <f t="shared" si="9"/>
        <v>904056</v>
      </c>
      <c r="P21" s="42">
        <f t="shared" si="9"/>
        <v>974603</v>
      </c>
    </row>
    <row r="22" spans="2:16" ht="15">
      <c r="B22" s="25" t="s">
        <v>14</v>
      </c>
      <c r="C22" s="7">
        <v>129350</v>
      </c>
      <c r="D22" s="7">
        <v>129729</v>
      </c>
      <c r="E22" s="7">
        <v>131220</v>
      </c>
      <c r="F22" s="7">
        <v>135891</v>
      </c>
      <c r="G22" s="7">
        <v>140079</v>
      </c>
      <c r="H22" s="7">
        <v>141093</v>
      </c>
      <c r="I22" s="30">
        <v>35413</v>
      </c>
      <c r="J22" s="7">
        <v>146923</v>
      </c>
      <c r="K22" s="7">
        <v>147667</v>
      </c>
      <c r="L22" s="7">
        <v>159817</v>
      </c>
      <c r="M22" s="7">
        <v>158938</v>
      </c>
      <c r="N22" s="7">
        <v>171452</v>
      </c>
      <c r="O22" s="7">
        <v>152764</v>
      </c>
      <c r="P22" s="7">
        <v>158600</v>
      </c>
    </row>
    <row r="23" spans="2:16" ht="15">
      <c r="B23" s="25" t="s">
        <v>17</v>
      </c>
      <c r="C23" s="7">
        <v>55812</v>
      </c>
      <c r="D23" s="7">
        <v>55071</v>
      </c>
      <c r="E23" s="7">
        <v>55344</v>
      </c>
      <c r="F23" s="7">
        <v>55850</v>
      </c>
      <c r="G23" s="7">
        <v>55334</v>
      </c>
      <c r="H23" s="7">
        <v>55850</v>
      </c>
      <c r="I23" s="30">
        <v>13963</v>
      </c>
      <c r="J23" s="7">
        <v>55555</v>
      </c>
      <c r="K23" s="7">
        <v>55850</v>
      </c>
      <c r="L23" s="7">
        <v>55497</v>
      </c>
      <c r="M23" s="7">
        <v>55510</v>
      </c>
      <c r="N23" s="7">
        <v>59352</v>
      </c>
      <c r="O23" s="7">
        <v>66837</v>
      </c>
      <c r="P23" s="7">
        <v>56705</v>
      </c>
    </row>
    <row r="24" spans="2:16" ht="15">
      <c r="B24" s="25" t="s">
        <v>18</v>
      </c>
      <c r="C24" s="7">
        <v>76478</v>
      </c>
      <c r="D24" s="7">
        <v>73931</v>
      </c>
      <c r="E24" s="7">
        <v>72592</v>
      </c>
      <c r="F24" s="7">
        <v>73300</v>
      </c>
      <c r="G24" s="7">
        <v>69889</v>
      </c>
      <c r="H24" s="7">
        <v>70300</v>
      </c>
      <c r="I24" s="30">
        <v>17578</v>
      </c>
      <c r="J24" s="7">
        <v>69410</v>
      </c>
      <c r="K24" s="7">
        <v>69429</v>
      </c>
      <c r="L24" s="7">
        <v>66541</v>
      </c>
      <c r="M24" s="7">
        <v>67660</v>
      </c>
      <c r="N24" s="7">
        <v>65575</v>
      </c>
      <c r="O24" s="7">
        <v>65350</v>
      </c>
      <c r="P24" s="7">
        <v>66927</v>
      </c>
    </row>
    <row r="25" spans="2:16" ht="15">
      <c r="B25" s="25" t="s">
        <v>19</v>
      </c>
      <c r="C25" s="7">
        <v>13344</v>
      </c>
      <c r="D25" s="7">
        <v>13320</v>
      </c>
      <c r="E25" s="7">
        <v>14483</v>
      </c>
      <c r="F25" s="7">
        <v>14321</v>
      </c>
      <c r="G25" s="7">
        <v>14450</v>
      </c>
      <c r="H25" s="7">
        <v>15000</v>
      </c>
      <c r="I25" s="30">
        <v>3750</v>
      </c>
      <c r="J25" s="7">
        <v>14664</v>
      </c>
      <c r="K25" s="7">
        <v>15282</v>
      </c>
      <c r="L25" s="7">
        <v>13191</v>
      </c>
      <c r="M25" s="7">
        <v>15259</v>
      </c>
      <c r="N25" s="7">
        <v>13617</v>
      </c>
      <c r="O25" s="7">
        <v>17543</v>
      </c>
      <c r="P25" s="7">
        <v>13724</v>
      </c>
    </row>
    <row r="26" spans="2:16" ht="15">
      <c r="B26" s="25" t="s">
        <v>20</v>
      </c>
      <c r="C26" s="7">
        <v>26332</v>
      </c>
      <c r="D26" s="7">
        <v>25385</v>
      </c>
      <c r="E26" s="7">
        <v>25788</v>
      </c>
      <c r="F26" s="7">
        <v>26725</v>
      </c>
      <c r="G26" s="7">
        <v>26899</v>
      </c>
      <c r="H26" s="7">
        <v>27617</v>
      </c>
      <c r="I26" s="30">
        <v>6904</v>
      </c>
      <c r="J26" s="7">
        <v>27143</v>
      </c>
      <c r="K26" s="7">
        <v>26419</v>
      </c>
      <c r="L26" s="7">
        <v>25649</v>
      </c>
      <c r="M26" s="7">
        <v>26473</v>
      </c>
      <c r="N26" s="7">
        <v>27482</v>
      </c>
      <c r="O26" s="7">
        <v>26300</v>
      </c>
      <c r="P26" s="7">
        <v>29382</v>
      </c>
    </row>
    <row r="27" spans="2:16" ht="15">
      <c r="B27" s="25" t="s">
        <v>21</v>
      </c>
      <c r="C27" s="7">
        <v>17523</v>
      </c>
      <c r="D27" s="7">
        <v>16988</v>
      </c>
      <c r="E27" s="7">
        <v>17368</v>
      </c>
      <c r="F27" s="7">
        <v>18500</v>
      </c>
      <c r="G27" s="7">
        <v>17885</v>
      </c>
      <c r="H27" s="7">
        <v>18585</v>
      </c>
      <c r="I27" s="30">
        <v>4565</v>
      </c>
      <c r="J27" s="7">
        <v>16949</v>
      </c>
      <c r="K27" s="7">
        <v>16630</v>
      </c>
      <c r="L27" s="7">
        <v>13702</v>
      </c>
      <c r="M27" s="7">
        <v>17859</v>
      </c>
      <c r="N27" s="7">
        <v>14773</v>
      </c>
      <c r="O27" s="7">
        <v>14973</v>
      </c>
      <c r="P27" s="7">
        <v>15984</v>
      </c>
    </row>
    <row r="28" spans="2:16" ht="15">
      <c r="B28" s="25" t="s">
        <v>22</v>
      </c>
      <c r="C28" s="7">
        <v>35209</v>
      </c>
      <c r="D28" s="7">
        <v>34822</v>
      </c>
      <c r="E28" s="7">
        <v>29958</v>
      </c>
      <c r="F28" s="7">
        <v>32939</v>
      </c>
      <c r="G28" s="7">
        <v>30383</v>
      </c>
      <c r="H28" s="7">
        <v>32035</v>
      </c>
      <c r="I28" s="30">
        <v>7963</v>
      </c>
      <c r="J28" s="7">
        <v>31082</v>
      </c>
      <c r="K28" s="7">
        <v>32357</v>
      </c>
      <c r="L28" s="7">
        <v>25857</v>
      </c>
      <c r="M28" s="7">
        <v>30552</v>
      </c>
      <c r="N28" s="7">
        <v>27846</v>
      </c>
      <c r="O28" s="7">
        <v>32742</v>
      </c>
      <c r="P28" s="7">
        <v>30632</v>
      </c>
    </row>
    <row r="29" spans="2:16" ht="15">
      <c r="B29" s="25" t="s">
        <v>23</v>
      </c>
      <c r="C29" s="7">
        <v>11938</v>
      </c>
      <c r="D29" s="7">
        <v>11374</v>
      </c>
      <c r="E29" s="7">
        <v>11467</v>
      </c>
      <c r="F29" s="7">
        <v>11650</v>
      </c>
      <c r="G29" s="7">
        <v>11391</v>
      </c>
      <c r="H29" s="7">
        <v>11650</v>
      </c>
      <c r="I29" s="30">
        <v>2958</v>
      </c>
      <c r="J29" s="7">
        <v>11397</v>
      </c>
      <c r="K29" s="7">
        <v>11650</v>
      </c>
      <c r="L29" s="7">
        <v>8444</v>
      </c>
      <c r="M29" s="7">
        <v>11397</v>
      </c>
      <c r="N29" s="7">
        <v>9584</v>
      </c>
      <c r="O29" s="7">
        <v>11648</v>
      </c>
      <c r="P29" s="7">
        <v>10340</v>
      </c>
    </row>
    <row r="30" spans="2:16" ht="15">
      <c r="B30" s="25" t="s">
        <v>24</v>
      </c>
      <c r="C30" s="7">
        <v>65786</v>
      </c>
      <c r="D30" s="7">
        <v>63031</v>
      </c>
      <c r="E30" s="7">
        <v>73266</v>
      </c>
      <c r="F30" s="7">
        <v>79532</v>
      </c>
      <c r="G30" s="7">
        <v>74231</v>
      </c>
      <c r="H30" s="7">
        <v>78498</v>
      </c>
      <c r="I30" s="30">
        <v>19819</v>
      </c>
      <c r="J30" s="7">
        <v>75858</v>
      </c>
      <c r="K30" s="7">
        <v>74212</v>
      </c>
      <c r="L30" s="7">
        <v>69375</v>
      </c>
      <c r="M30" s="7">
        <v>73254</v>
      </c>
      <c r="N30" s="7">
        <v>71943</v>
      </c>
      <c r="O30" s="7">
        <v>74833</v>
      </c>
      <c r="P30" s="7">
        <v>73075</v>
      </c>
    </row>
    <row r="31" spans="2:16" ht="15">
      <c r="B31" s="25" t="s">
        <v>25</v>
      </c>
      <c r="C31" s="7">
        <v>21954</v>
      </c>
      <c r="D31" s="7">
        <v>20890</v>
      </c>
      <c r="E31" s="7">
        <v>21573</v>
      </c>
      <c r="F31" s="7">
        <v>23608</v>
      </c>
      <c r="G31" s="7">
        <v>24035</v>
      </c>
      <c r="H31" s="7">
        <v>25246</v>
      </c>
      <c r="I31" s="30">
        <v>6356</v>
      </c>
      <c r="J31" s="7">
        <v>25401</v>
      </c>
      <c r="K31" s="7">
        <v>25134</v>
      </c>
      <c r="L31" s="7">
        <v>28477</v>
      </c>
      <c r="M31" s="7">
        <v>34728</v>
      </c>
      <c r="N31" s="7">
        <v>33257</v>
      </c>
      <c r="O31" s="7">
        <v>34951</v>
      </c>
      <c r="P31" s="7">
        <v>33001</v>
      </c>
    </row>
    <row r="32" spans="2:16" ht="15">
      <c r="B32" s="25" t="s">
        <v>26</v>
      </c>
      <c r="C32" s="7">
        <v>8776</v>
      </c>
      <c r="D32" s="7">
        <v>8749</v>
      </c>
      <c r="E32" s="7">
        <v>8995</v>
      </c>
      <c r="F32" s="7">
        <v>9320</v>
      </c>
      <c r="G32" s="7">
        <v>9273</v>
      </c>
      <c r="H32" s="7">
        <v>9860</v>
      </c>
      <c r="I32" s="30">
        <v>2482</v>
      </c>
      <c r="J32" s="7">
        <v>9681</v>
      </c>
      <c r="K32" s="7">
        <v>9770</v>
      </c>
      <c r="L32" s="7">
        <v>9911</v>
      </c>
      <c r="M32" s="7">
        <v>10037</v>
      </c>
      <c r="N32" s="7">
        <v>8387</v>
      </c>
      <c r="O32" s="7">
        <v>7918</v>
      </c>
      <c r="P32" s="7">
        <v>7672</v>
      </c>
    </row>
    <row r="33" spans="2:16" ht="15">
      <c r="B33" s="25" t="s">
        <v>46</v>
      </c>
      <c r="C33" s="7">
        <v>211905</v>
      </c>
      <c r="D33" s="7">
        <v>210847</v>
      </c>
      <c r="E33" s="7">
        <v>211152</v>
      </c>
      <c r="F33" s="7">
        <v>216672</v>
      </c>
      <c r="G33" s="7">
        <v>217859</v>
      </c>
      <c r="H33" s="7">
        <v>222492</v>
      </c>
      <c r="I33" s="30">
        <v>55623</v>
      </c>
      <c r="J33" s="7">
        <v>219268</v>
      </c>
      <c r="K33" s="7">
        <v>219409</v>
      </c>
      <c r="L33" s="7">
        <v>224061</v>
      </c>
      <c r="M33" s="7">
        <v>237305</v>
      </c>
      <c r="N33" s="7">
        <v>232264</v>
      </c>
      <c r="O33" s="7">
        <v>235390</v>
      </c>
      <c r="P33" s="7">
        <v>234106</v>
      </c>
    </row>
    <row r="34" spans="2:16" ht="15">
      <c r="B34" s="25" t="s">
        <v>27</v>
      </c>
      <c r="C34" s="7">
        <v>12034</v>
      </c>
      <c r="D34" s="7">
        <v>11645</v>
      </c>
      <c r="E34" s="7">
        <v>11707</v>
      </c>
      <c r="F34" s="7">
        <v>11902</v>
      </c>
      <c r="G34" s="7">
        <v>11865</v>
      </c>
      <c r="H34" s="7">
        <v>12260</v>
      </c>
      <c r="I34" s="30">
        <v>3090</v>
      </c>
      <c r="J34" s="7">
        <v>13365</v>
      </c>
      <c r="K34" s="7">
        <v>12547</v>
      </c>
      <c r="L34" s="7">
        <v>12287</v>
      </c>
      <c r="M34" s="7">
        <v>12677</v>
      </c>
      <c r="N34" s="7">
        <v>13695</v>
      </c>
      <c r="O34" s="7">
        <v>15793</v>
      </c>
      <c r="P34" s="7">
        <v>15698</v>
      </c>
    </row>
    <row r="35" spans="2:16" ht="15">
      <c r="B35" s="25" t="s">
        <v>28</v>
      </c>
      <c r="C35" s="7">
        <v>20586</v>
      </c>
      <c r="D35" s="7">
        <v>19245</v>
      </c>
      <c r="E35" s="7">
        <v>22820</v>
      </c>
      <c r="F35" s="7">
        <v>23430</v>
      </c>
      <c r="G35" s="7">
        <v>25027</v>
      </c>
      <c r="H35" s="7">
        <v>24860</v>
      </c>
      <c r="I35" s="30">
        <v>6223</v>
      </c>
      <c r="J35" s="7">
        <v>24634</v>
      </c>
      <c r="K35" s="7">
        <v>25000</v>
      </c>
      <c r="L35" s="7">
        <v>24480</v>
      </c>
      <c r="M35" s="7">
        <v>25424</v>
      </c>
      <c r="N35" s="7">
        <v>28096</v>
      </c>
      <c r="O35" s="7">
        <v>28317</v>
      </c>
      <c r="P35" s="7">
        <v>32919</v>
      </c>
    </row>
    <row r="36" spans="2:16" ht="15">
      <c r="B36" s="25" t="s">
        <v>29</v>
      </c>
      <c r="C36" s="7">
        <v>5982</v>
      </c>
      <c r="D36" s="7">
        <v>5000</v>
      </c>
      <c r="E36" s="7">
        <v>7398</v>
      </c>
      <c r="F36" s="7">
        <v>6850</v>
      </c>
      <c r="G36" s="7">
        <v>6690</v>
      </c>
      <c r="H36" s="7">
        <v>5100</v>
      </c>
      <c r="I36" s="30">
        <v>1274</v>
      </c>
      <c r="J36" s="7">
        <v>4390</v>
      </c>
      <c r="K36" s="7">
        <v>5000</v>
      </c>
      <c r="L36" s="7">
        <v>24064</v>
      </c>
      <c r="M36" s="7">
        <v>2408</v>
      </c>
      <c r="N36" s="7">
        <v>16530</v>
      </c>
      <c r="O36" s="7">
        <v>9919</v>
      </c>
      <c r="P36" s="7">
        <v>24438</v>
      </c>
    </row>
    <row r="37" spans="2:16" ht="15">
      <c r="B37" s="25" t="s">
        <v>30</v>
      </c>
      <c r="C37" s="7">
        <v>16559</v>
      </c>
      <c r="D37" s="7">
        <v>16460</v>
      </c>
      <c r="E37" s="7">
        <v>16380</v>
      </c>
      <c r="F37" s="7">
        <v>16760</v>
      </c>
      <c r="G37" s="7">
        <v>16840</v>
      </c>
      <c r="H37" s="7">
        <v>17169</v>
      </c>
      <c r="I37" s="30">
        <v>4286</v>
      </c>
      <c r="J37" s="7">
        <v>16940</v>
      </c>
      <c r="K37" s="7">
        <v>17439</v>
      </c>
      <c r="L37" s="7">
        <v>17192</v>
      </c>
      <c r="M37" s="7">
        <v>17504</v>
      </c>
      <c r="N37" s="7">
        <v>17520</v>
      </c>
      <c r="O37" s="7">
        <v>18016</v>
      </c>
      <c r="P37" s="7">
        <v>17515</v>
      </c>
    </row>
    <row r="38" spans="2:16" ht="15">
      <c r="B38" s="25" t="s">
        <v>31</v>
      </c>
      <c r="C38" s="7">
        <v>509</v>
      </c>
      <c r="D38" s="7">
        <v>417</v>
      </c>
      <c r="E38" s="7">
        <v>370</v>
      </c>
      <c r="F38" s="7">
        <v>575</v>
      </c>
      <c r="G38" s="7">
        <v>36</v>
      </c>
      <c r="H38" s="7">
        <v>110</v>
      </c>
      <c r="I38" s="30">
        <v>8</v>
      </c>
      <c r="J38" s="7">
        <v>50</v>
      </c>
      <c r="K38" s="7">
        <v>100</v>
      </c>
      <c r="L38" s="7">
        <v>152</v>
      </c>
      <c r="M38" s="7"/>
      <c r="N38" s="7">
        <v>30</v>
      </c>
      <c r="O38" s="7">
        <v>0</v>
      </c>
      <c r="P38" s="7">
        <v>1</v>
      </c>
    </row>
    <row r="39" spans="2:16" ht="15">
      <c r="B39" s="25" t="s">
        <v>32</v>
      </c>
      <c r="C39" s="7">
        <v>-19</v>
      </c>
      <c r="D39" s="7">
        <v>278</v>
      </c>
      <c r="E39" s="7">
        <v>-202</v>
      </c>
      <c r="F39" s="7">
        <v>0</v>
      </c>
      <c r="G39" s="7">
        <v>88</v>
      </c>
      <c r="H39" s="7">
        <v>0</v>
      </c>
      <c r="I39" s="30"/>
      <c r="J39" s="7">
        <v>-1232</v>
      </c>
      <c r="K39" s="7">
        <v>0</v>
      </c>
      <c r="L39" s="7">
        <v>-7769</v>
      </c>
      <c r="M39" s="7"/>
      <c r="N39" s="7">
        <v>-1658</v>
      </c>
      <c r="O39" s="7">
        <v>0</v>
      </c>
      <c r="P39" s="7">
        <v>32</v>
      </c>
    </row>
    <row r="40" spans="2:16" ht="15">
      <c r="B40" s="25" t="s">
        <v>33</v>
      </c>
      <c r="C40" s="7">
        <v>3576</v>
      </c>
      <c r="D40" s="7">
        <v>3522</v>
      </c>
      <c r="E40" s="7">
        <v>3858</v>
      </c>
      <c r="F40" s="7">
        <v>3560</v>
      </c>
      <c r="G40" s="7">
        <v>3963</v>
      </c>
      <c r="H40" s="7">
        <v>3910</v>
      </c>
      <c r="I40" s="30">
        <v>978</v>
      </c>
      <c r="J40" s="7">
        <v>3631</v>
      </c>
      <c r="K40" s="7">
        <v>3910</v>
      </c>
      <c r="L40" s="7">
        <v>2939</v>
      </c>
      <c r="M40" s="7">
        <v>2805</v>
      </c>
      <c r="N40" s="7">
        <v>3956</v>
      </c>
      <c r="O40" s="7">
        <v>3367</v>
      </c>
      <c r="P40" s="7">
        <v>4418</v>
      </c>
    </row>
    <row r="41" spans="2:16" s="2" customFormat="1" ht="15">
      <c r="B41" s="26" t="s">
        <v>34</v>
      </c>
      <c r="C41" s="42">
        <f aca="true" t="shared" si="10" ref="C41:I41">SUM(C22:C40)</f>
        <v>733634</v>
      </c>
      <c r="D41" s="42">
        <f t="shared" si="10"/>
        <v>720704</v>
      </c>
      <c r="E41" s="42">
        <f t="shared" si="10"/>
        <v>735537</v>
      </c>
      <c r="F41" s="42">
        <f t="shared" si="10"/>
        <v>761385</v>
      </c>
      <c r="G41" s="42">
        <f t="shared" si="10"/>
        <v>756217</v>
      </c>
      <c r="H41" s="42">
        <f t="shared" si="10"/>
        <v>771635</v>
      </c>
      <c r="I41" s="18">
        <f t="shared" si="10"/>
        <v>193233</v>
      </c>
      <c r="J41" s="42">
        <f aca="true" t="shared" si="11" ref="J41:P41">SUM(J22:J40)</f>
        <v>765109</v>
      </c>
      <c r="K41" s="42">
        <f t="shared" si="11"/>
        <v>767805</v>
      </c>
      <c r="L41" s="42">
        <f t="shared" si="11"/>
        <v>773867</v>
      </c>
      <c r="M41" s="42">
        <f t="shared" si="11"/>
        <v>799790</v>
      </c>
      <c r="N41" s="42">
        <f t="shared" si="11"/>
        <v>813701</v>
      </c>
      <c r="O41" s="42">
        <f t="shared" si="11"/>
        <v>816661</v>
      </c>
      <c r="P41" s="42">
        <f t="shared" si="11"/>
        <v>825169</v>
      </c>
    </row>
    <row r="42" spans="2:16" s="2" customFormat="1" ht="15">
      <c r="B42" s="26" t="s">
        <v>35</v>
      </c>
      <c r="C42" s="42">
        <f aca="true" t="shared" si="12" ref="C42:I42">C21-C41</f>
        <v>131194</v>
      </c>
      <c r="D42" s="42">
        <f t="shared" si="12"/>
        <v>144473</v>
      </c>
      <c r="E42" s="42">
        <f t="shared" si="12"/>
        <v>144588</v>
      </c>
      <c r="F42" s="42">
        <f t="shared" si="12"/>
        <v>106460</v>
      </c>
      <c r="G42" s="42">
        <f t="shared" si="12"/>
        <v>127254</v>
      </c>
      <c r="H42" s="42">
        <f t="shared" si="12"/>
        <v>96156</v>
      </c>
      <c r="I42" s="18">
        <f t="shared" si="12"/>
        <v>24279</v>
      </c>
      <c r="J42" s="42">
        <f>J21-J41</f>
        <v>127645</v>
      </c>
      <c r="K42" s="42">
        <f aca="true" t="shared" si="13" ref="K42:P42">SUM(K21-K41)</f>
        <v>117358</v>
      </c>
      <c r="L42" s="42">
        <f t="shared" si="13"/>
        <v>130872</v>
      </c>
      <c r="M42" s="42">
        <f t="shared" si="13"/>
        <v>110995</v>
      </c>
      <c r="N42" s="42">
        <f t="shared" si="13"/>
        <v>146664</v>
      </c>
      <c r="O42" s="42">
        <f t="shared" si="13"/>
        <v>87395</v>
      </c>
      <c r="P42" s="42">
        <f t="shared" si="13"/>
        <v>149434</v>
      </c>
    </row>
    <row r="43" spans="2:16" ht="15">
      <c r="B43" s="25" t="s">
        <v>36</v>
      </c>
      <c r="C43" s="7">
        <v>9022</v>
      </c>
      <c r="D43" s="7">
        <v>7291</v>
      </c>
      <c r="E43" s="7">
        <v>7665</v>
      </c>
      <c r="F43" s="7">
        <v>5450</v>
      </c>
      <c r="G43" s="7">
        <v>8019</v>
      </c>
      <c r="H43" s="7">
        <v>3310</v>
      </c>
      <c r="I43" s="30">
        <v>801</v>
      </c>
      <c r="J43" s="7">
        <v>8042</v>
      </c>
      <c r="K43" s="7">
        <v>0</v>
      </c>
      <c r="L43" s="7">
        <v>2112</v>
      </c>
      <c r="M43" s="7"/>
      <c r="N43" s="7">
        <v>7066</v>
      </c>
      <c r="O43" s="7">
        <v>0</v>
      </c>
      <c r="P43" s="7">
        <v>15846</v>
      </c>
    </row>
    <row r="44" spans="2:16" ht="15">
      <c r="B44" s="25" t="s">
        <v>37</v>
      </c>
      <c r="C44" s="7">
        <v>-30</v>
      </c>
      <c r="D44" s="7">
        <v>-128</v>
      </c>
      <c r="E44" s="7">
        <v>-255</v>
      </c>
      <c r="F44" s="7">
        <v>-287</v>
      </c>
      <c r="G44" s="7">
        <v>-460</v>
      </c>
      <c r="H44" s="7">
        <v>-487</v>
      </c>
      <c r="I44" s="30">
        <v>-122</v>
      </c>
      <c r="J44" s="7">
        <v>-572</v>
      </c>
      <c r="K44" s="7">
        <v>0</v>
      </c>
      <c r="L44" s="7">
        <v>-812</v>
      </c>
      <c r="M44" s="7"/>
      <c r="N44" s="7">
        <v>-904</v>
      </c>
      <c r="O44" s="7">
        <v>0</v>
      </c>
      <c r="P44" s="7">
        <v>-2500</v>
      </c>
    </row>
    <row r="45" spans="2:16" ht="15">
      <c r="B45" s="25" t="s">
        <v>38</v>
      </c>
      <c r="C45" s="7">
        <v>6396</v>
      </c>
      <c r="D45" s="7">
        <v>5671</v>
      </c>
      <c r="E45" s="7">
        <v>4893</v>
      </c>
      <c r="F45" s="7">
        <v>7801</v>
      </c>
      <c r="G45" s="7">
        <v>4909</v>
      </c>
      <c r="H45" s="7">
        <v>7245</v>
      </c>
      <c r="I45" s="30">
        <v>1512</v>
      </c>
      <c r="J45" s="7">
        <v>6117</v>
      </c>
      <c r="K45" s="7">
        <v>7193</v>
      </c>
      <c r="L45" s="7">
        <v>5078</v>
      </c>
      <c r="M45" s="7">
        <v>5852</v>
      </c>
      <c r="N45" s="7">
        <v>5630</v>
      </c>
      <c r="O45" s="7">
        <v>8240</v>
      </c>
      <c r="P45" s="7">
        <v>7015</v>
      </c>
    </row>
    <row r="46" spans="2:16" ht="15">
      <c r="B46" s="27" t="s">
        <v>39</v>
      </c>
      <c r="C46" s="7">
        <v>-17230</v>
      </c>
      <c r="D46" s="7">
        <v>-17230</v>
      </c>
      <c r="E46" s="7">
        <v>-19241</v>
      </c>
      <c r="F46" s="7">
        <v>-19241</v>
      </c>
      <c r="G46" s="7">
        <v>-19241</v>
      </c>
      <c r="H46" s="7">
        <v>-19051</v>
      </c>
      <c r="I46" s="30">
        <v>-4740</v>
      </c>
      <c r="J46" s="7">
        <v>-19051</v>
      </c>
      <c r="K46" s="7">
        <v>-17907</v>
      </c>
      <c r="L46" s="7">
        <v>-18170</v>
      </c>
      <c r="M46" s="7">
        <v>-18170</v>
      </c>
      <c r="N46" s="7">
        <v>-12555</v>
      </c>
      <c r="O46" s="7">
        <v>-18170</v>
      </c>
      <c r="P46" s="7">
        <v>-17379</v>
      </c>
    </row>
    <row r="47" spans="2:16" ht="15">
      <c r="B47" s="25" t="s">
        <v>40</v>
      </c>
      <c r="C47" s="7">
        <v>45384</v>
      </c>
      <c r="D47" s="7">
        <v>44688</v>
      </c>
      <c r="E47" s="7">
        <v>40473</v>
      </c>
      <c r="F47" s="7">
        <v>40963</v>
      </c>
      <c r="G47" s="7">
        <v>39618</v>
      </c>
      <c r="H47" s="7">
        <v>40474</v>
      </c>
      <c r="I47" s="30">
        <v>10300</v>
      </c>
      <c r="J47" s="7">
        <v>39669</v>
      </c>
      <c r="K47" s="7">
        <v>40779</v>
      </c>
      <c r="L47" s="7">
        <v>34200</v>
      </c>
      <c r="M47" s="7">
        <v>39073</v>
      </c>
      <c r="N47" s="7">
        <v>38510</v>
      </c>
      <c r="O47" s="7">
        <v>37417</v>
      </c>
      <c r="P47" s="7">
        <v>37259</v>
      </c>
    </row>
    <row r="48" spans="2:16" ht="15">
      <c r="B48" s="25" t="s">
        <v>41</v>
      </c>
      <c r="C48" s="7">
        <v>-174555</v>
      </c>
      <c r="D48" s="7">
        <v>-171427</v>
      </c>
      <c r="E48" s="7">
        <v>-173734</v>
      </c>
      <c r="F48" s="7">
        <v>-171443</v>
      </c>
      <c r="G48" s="7">
        <v>-177916</v>
      </c>
      <c r="H48" s="7">
        <v>-173733</v>
      </c>
      <c r="I48" s="30">
        <v>-44991</v>
      </c>
      <c r="J48" s="7">
        <v>-185154</v>
      </c>
      <c r="K48" s="7">
        <v>-180054</v>
      </c>
      <c r="L48" s="7">
        <v>-164771</v>
      </c>
      <c r="M48" s="7">
        <v>-174301</v>
      </c>
      <c r="N48" s="7">
        <v>-191092</v>
      </c>
      <c r="O48" s="7">
        <v>-185421</v>
      </c>
      <c r="P48" s="7">
        <v>-191911</v>
      </c>
    </row>
    <row r="49" spans="2:16" ht="15">
      <c r="B49" s="25" t="s">
        <v>42</v>
      </c>
      <c r="C49" s="7">
        <v>6661</v>
      </c>
      <c r="D49" s="7">
        <v>6594</v>
      </c>
      <c r="E49" s="7">
        <v>6763</v>
      </c>
      <c r="F49" s="7">
        <v>6800</v>
      </c>
      <c r="G49" s="7">
        <v>6774</v>
      </c>
      <c r="H49" s="7">
        <v>6600</v>
      </c>
      <c r="I49" s="30">
        <v>1650</v>
      </c>
      <c r="J49" s="7">
        <v>6832</v>
      </c>
      <c r="K49" s="7">
        <v>6600</v>
      </c>
      <c r="L49" s="7">
        <v>6891</v>
      </c>
      <c r="M49" s="7">
        <v>6566</v>
      </c>
      <c r="N49" s="7">
        <v>6917</v>
      </c>
      <c r="O49" s="7">
        <v>6497</v>
      </c>
      <c r="P49" s="7">
        <v>7016</v>
      </c>
    </row>
    <row r="50" spans="2:16" ht="15">
      <c r="B50" s="25" t="s">
        <v>43</v>
      </c>
      <c r="C50" s="7">
        <v>-8405</v>
      </c>
      <c r="D50" s="7">
        <v>-7797</v>
      </c>
      <c r="E50" s="7">
        <v>-7866</v>
      </c>
      <c r="F50" s="7">
        <v>-7660</v>
      </c>
      <c r="G50" s="7">
        <v>-7807</v>
      </c>
      <c r="H50" s="7">
        <v>-8100</v>
      </c>
      <c r="I50" s="30">
        <v>-2025</v>
      </c>
      <c r="J50" s="7">
        <v>-8376</v>
      </c>
      <c r="K50" s="7">
        <v>-8100</v>
      </c>
      <c r="L50" s="7">
        <v>-8751</v>
      </c>
      <c r="M50" s="7">
        <v>-8006</v>
      </c>
      <c r="N50" s="7">
        <v>-8827</v>
      </c>
      <c r="O50" s="7">
        <v>-8779</v>
      </c>
      <c r="P50" s="7">
        <v>-8910</v>
      </c>
    </row>
    <row r="51" spans="2:16" ht="15">
      <c r="B51" s="25" t="s">
        <v>44</v>
      </c>
      <c r="C51" s="7">
        <v>-200</v>
      </c>
      <c r="D51" s="7">
        <v>-214</v>
      </c>
      <c r="E51" s="7">
        <v>-58</v>
      </c>
      <c r="F51" s="7">
        <v>-100</v>
      </c>
      <c r="G51" s="7">
        <v>-50</v>
      </c>
      <c r="H51" s="7">
        <v>-100</v>
      </c>
      <c r="I51" s="30">
        <v>-25</v>
      </c>
      <c r="J51" s="7"/>
      <c r="K51" s="7">
        <v>0</v>
      </c>
      <c r="L51" s="7"/>
      <c r="M51" s="7"/>
      <c r="N51" s="7"/>
      <c r="O51" s="7"/>
      <c r="P51" s="7">
        <v>-1271</v>
      </c>
    </row>
    <row r="52" spans="2:16" s="17" customFormat="1" ht="15.75" thickBot="1">
      <c r="B52" s="28" t="s">
        <v>45</v>
      </c>
      <c r="C52" s="43">
        <f aca="true" t="shared" si="14" ref="C52:I52">C42+SUM(C43:C51)</f>
        <v>-1763</v>
      </c>
      <c r="D52" s="43">
        <f t="shared" si="14"/>
        <v>11921</v>
      </c>
      <c r="E52" s="43">
        <f t="shared" si="14"/>
        <v>3228</v>
      </c>
      <c r="F52" s="43">
        <f t="shared" si="14"/>
        <v>-31257</v>
      </c>
      <c r="G52" s="43">
        <f t="shared" si="14"/>
        <v>-18900</v>
      </c>
      <c r="H52" s="43">
        <f t="shared" si="14"/>
        <v>-47686</v>
      </c>
      <c r="I52" s="31">
        <f t="shared" si="14"/>
        <v>-13361</v>
      </c>
      <c r="J52" s="43">
        <f aca="true" t="shared" si="15" ref="J52:P52">SUM(J42:J51)</f>
        <v>-24848</v>
      </c>
      <c r="K52" s="43">
        <f t="shared" si="15"/>
        <v>-34131</v>
      </c>
      <c r="L52" s="43">
        <f t="shared" si="15"/>
        <v>-13351</v>
      </c>
      <c r="M52" s="43">
        <f t="shared" si="15"/>
        <v>-37991</v>
      </c>
      <c r="N52" s="43">
        <f t="shared" si="15"/>
        <v>-8591</v>
      </c>
      <c r="O52" s="43">
        <f t="shared" si="15"/>
        <v>-72821</v>
      </c>
      <c r="P52" s="43">
        <f t="shared" si="15"/>
        <v>-5401</v>
      </c>
    </row>
    <row r="53" spans="1:16" s="39" customFormat="1" ht="12.75">
      <c r="A53" s="36"/>
      <c r="B53" s="38"/>
      <c r="C53" s="38"/>
      <c r="D53" s="38"/>
      <c r="E53" s="38"/>
      <c r="F53" s="38"/>
      <c r="G53" s="38"/>
      <c r="H53" s="38"/>
      <c r="I53" s="37"/>
      <c r="J53" s="38"/>
      <c r="K53" s="38"/>
      <c r="L53" s="38"/>
      <c r="M53" s="38"/>
      <c r="N53" s="38"/>
      <c r="O53" s="38"/>
      <c r="P53" s="38"/>
    </row>
    <row r="54" spans="1:16" s="39" customFormat="1" ht="12.75">
      <c r="A54" s="36"/>
      <c r="B54" s="38"/>
      <c r="C54" s="38"/>
      <c r="D54" s="38"/>
      <c r="E54" s="38"/>
      <c r="F54" s="38"/>
      <c r="G54" s="38"/>
      <c r="H54" s="38"/>
      <c r="I54" s="37"/>
      <c r="J54" s="38"/>
      <c r="K54" s="38"/>
      <c r="L54" s="38"/>
      <c r="M54" s="38"/>
      <c r="N54" s="38"/>
      <c r="O54" s="38"/>
      <c r="P54" s="38"/>
    </row>
    <row r="55" spans="1:16" s="39" customFormat="1" ht="12.75">
      <c r="A55" s="36"/>
      <c r="B55" s="38"/>
      <c r="C55" s="38"/>
      <c r="D55" s="38"/>
      <c r="E55" s="38"/>
      <c r="F55" s="38"/>
      <c r="G55" s="38"/>
      <c r="H55" s="38"/>
      <c r="I55" s="37"/>
      <c r="J55" s="38"/>
      <c r="K55" s="38"/>
      <c r="L55" s="38"/>
      <c r="M55" s="38"/>
      <c r="N55" s="38"/>
      <c r="O55" s="38"/>
      <c r="P55" s="38"/>
    </row>
    <row r="56" spans="2:16" ht="13.5" thickBot="1">
      <c r="B56" s="9"/>
      <c r="C56" s="9"/>
      <c r="D56" s="9"/>
      <c r="E56" s="10"/>
      <c r="F56" s="10"/>
      <c r="G56" s="10"/>
      <c r="H56" s="10"/>
      <c r="I56" s="14"/>
      <c r="J56" s="10"/>
      <c r="K56" s="10"/>
      <c r="L56" s="10"/>
      <c r="M56" s="10"/>
      <c r="N56" s="10"/>
      <c r="O56" s="10"/>
      <c r="P56" s="10"/>
    </row>
    <row r="57" spans="2:16" s="33" customFormat="1" ht="15.75" thickBot="1">
      <c r="B57" s="33" t="s">
        <v>48</v>
      </c>
      <c r="C57" s="34">
        <f aca="true" t="shared" si="16" ref="C57:J57">SUM(C45:C48)</f>
        <v>-140005</v>
      </c>
      <c r="D57" s="34">
        <f t="shared" si="16"/>
        <v>-138298</v>
      </c>
      <c r="E57" s="34">
        <f t="shared" si="16"/>
        <v>-147609</v>
      </c>
      <c r="F57" s="34">
        <f t="shared" si="16"/>
        <v>-141920</v>
      </c>
      <c r="G57" s="34">
        <f t="shared" si="16"/>
        <v>-152630</v>
      </c>
      <c r="H57" s="34">
        <f t="shared" si="16"/>
        <v>-145065</v>
      </c>
      <c r="I57" s="34">
        <f t="shared" si="16"/>
        <v>-37919</v>
      </c>
      <c r="J57" s="34">
        <f t="shared" si="16"/>
        <v>-158419</v>
      </c>
      <c r="K57" s="34">
        <f aca="true" t="shared" si="17" ref="K57:P57">SUM(K45:K48)</f>
        <v>-149989</v>
      </c>
      <c r="L57" s="34">
        <f t="shared" si="17"/>
        <v>-143663</v>
      </c>
      <c r="M57" s="34">
        <f t="shared" si="17"/>
        <v>-147546</v>
      </c>
      <c r="N57" s="34">
        <f t="shared" si="17"/>
        <v>-159507</v>
      </c>
      <c r="O57" s="34">
        <f t="shared" si="17"/>
        <v>-157934</v>
      </c>
      <c r="P57" s="34">
        <f t="shared" si="17"/>
        <v>-165016</v>
      </c>
    </row>
    <row r="58" spans="1:16" ht="12.75">
      <c r="A58" s="12"/>
      <c r="B58" s="10"/>
      <c r="C58" s="10"/>
      <c r="D58" s="10"/>
      <c r="E58" s="10"/>
      <c r="F58" s="10"/>
      <c r="G58" s="10"/>
      <c r="H58" s="10"/>
      <c r="I58" s="32"/>
      <c r="J58" s="10"/>
      <c r="K58" s="10"/>
      <c r="L58" s="10"/>
      <c r="M58" s="10"/>
      <c r="N58" s="10"/>
      <c r="O58" s="10"/>
      <c r="P58" s="10"/>
    </row>
    <row r="59" spans="1:16" ht="12.75">
      <c r="A59" s="12"/>
      <c r="B59" s="20"/>
      <c r="C59" s="20"/>
      <c r="D59" s="20"/>
      <c r="E59" s="21"/>
      <c r="F59" s="21"/>
      <c r="G59" s="21"/>
      <c r="H59" s="21"/>
      <c r="I59" s="8"/>
      <c r="J59" s="21"/>
      <c r="K59" s="21"/>
      <c r="L59" s="21"/>
      <c r="M59" s="21"/>
      <c r="N59" s="21"/>
      <c r="O59" s="21"/>
      <c r="P59" s="21"/>
    </row>
    <row r="60" spans="1:16" s="10" customFormat="1" ht="12.75">
      <c r="A60" s="12"/>
      <c r="B60" s="20"/>
      <c r="C60" s="20"/>
      <c r="D60" s="20"/>
      <c r="E60" s="21"/>
      <c r="F60" s="21"/>
      <c r="G60" s="21"/>
      <c r="H60" s="21"/>
      <c r="J60" s="21"/>
      <c r="K60" s="21"/>
      <c r="L60" s="21"/>
      <c r="M60" s="21"/>
      <c r="N60" s="21"/>
      <c r="O60" s="21"/>
      <c r="P60" s="21"/>
    </row>
    <row r="61" spans="1:16" s="8" customFormat="1" ht="12.75">
      <c r="A61" s="12"/>
      <c r="B61" s="20"/>
      <c r="C61" s="20"/>
      <c r="D61" s="20"/>
      <c r="E61" s="21"/>
      <c r="F61" s="21"/>
      <c r="G61" s="21"/>
      <c r="H61" s="21"/>
      <c r="J61" s="21"/>
      <c r="K61" s="21"/>
      <c r="L61" s="21"/>
      <c r="M61" s="21"/>
      <c r="N61" s="21"/>
      <c r="O61" s="21"/>
      <c r="P61" s="21"/>
    </row>
    <row r="62" spans="1:16" s="8" customFormat="1" ht="12.75">
      <c r="A62" s="12"/>
      <c r="B62" s="20"/>
      <c r="C62" s="20"/>
      <c r="D62" s="20"/>
      <c r="E62" s="21"/>
      <c r="F62" s="21"/>
      <c r="G62" s="21"/>
      <c r="H62" s="21"/>
      <c r="J62" s="21"/>
      <c r="K62" s="21"/>
      <c r="L62" s="21"/>
      <c r="M62" s="21"/>
      <c r="N62" s="21"/>
      <c r="O62" s="21"/>
      <c r="P62" s="21"/>
    </row>
    <row r="63" spans="1:16" s="8" customFormat="1" ht="12.75">
      <c r="A63" s="12"/>
      <c r="B63" s="20"/>
      <c r="C63" s="20"/>
      <c r="D63" s="20"/>
      <c r="E63" s="21"/>
      <c r="F63" s="21"/>
      <c r="G63" s="21"/>
      <c r="H63" s="21"/>
      <c r="J63" s="21"/>
      <c r="K63" s="21"/>
      <c r="L63" s="21"/>
      <c r="M63" s="21"/>
      <c r="N63" s="21"/>
      <c r="O63" s="21"/>
      <c r="P63" s="21"/>
    </row>
    <row r="64" spans="1:16" s="10" customFormat="1" ht="12.75">
      <c r="A64" s="12"/>
      <c r="B64" s="20"/>
      <c r="C64" s="20"/>
      <c r="D64" s="20"/>
      <c r="E64" s="21"/>
      <c r="F64" s="21"/>
      <c r="G64" s="21"/>
      <c r="H64" s="21"/>
      <c r="J64" s="21"/>
      <c r="K64" s="21"/>
      <c r="L64" s="21"/>
      <c r="M64" s="21"/>
      <c r="N64" s="21"/>
      <c r="O64" s="21"/>
      <c r="P64" s="21"/>
    </row>
    <row r="65" spans="1:16" s="8" customFormat="1" ht="12.75">
      <c r="A65" s="12"/>
      <c r="B65" s="20"/>
      <c r="C65" s="20"/>
      <c r="D65" s="20"/>
      <c r="E65" s="21"/>
      <c r="F65" s="21"/>
      <c r="G65" s="21"/>
      <c r="H65" s="21"/>
      <c r="J65" s="21"/>
      <c r="K65" s="21"/>
      <c r="L65" s="21"/>
      <c r="M65" s="21"/>
      <c r="N65" s="21"/>
      <c r="O65" s="21"/>
      <c r="P65" s="21"/>
    </row>
    <row r="66" spans="1:16" s="8" customFormat="1" ht="12.75">
      <c r="A66" s="12"/>
      <c r="B66" s="20"/>
      <c r="C66" s="20"/>
      <c r="D66" s="20"/>
      <c r="E66" s="21"/>
      <c r="F66" s="21"/>
      <c r="G66" s="21"/>
      <c r="H66" s="21"/>
      <c r="J66" s="21"/>
      <c r="K66" s="21"/>
      <c r="L66" s="21"/>
      <c r="M66" s="21"/>
      <c r="N66" s="21"/>
      <c r="O66" s="21"/>
      <c r="P66" s="21"/>
    </row>
    <row r="67" spans="1:16" s="8" customFormat="1" ht="12.75">
      <c r="A67" s="12"/>
      <c r="B67" s="20"/>
      <c r="C67" s="20"/>
      <c r="D67" s="20"/>
      <c r="E67" s="21"/>
      <c r="F67" s="21"/>
      <c r="G67" s="21"/>
      <c r="H67" s="21"/>
      <c r="J67" s="21"/>
      <c r="K67" s="21"/>
      <c r="L67" s="21"/>
      <c r="M67" s="21"/>
      <c r="N67" s="21"/>
      <c r="O67" s="21"/>
      <c r="P67" s="21"/>
    </row>
    <row r="68" spans="1:16" s="8" customFormat="1" ht="12.75">
      <c r="A68" s="12"/>
      <c r="B68" s="20"/>
      <c r="C68" s="20"/>
      <c r="D68" s="20"/>
      <c r="E68" s="21"/>
      <c r="F68" s="21"/>
      <c r="G68" s="21"/>
      <c r="H68" s="21"/>
      <c r="J68" s="21"/>
      <c r="K68" s="21"/>
      <c r="L68" s="21"/>
      <c r="M68" s="21"/>
      <c r="N68" s="21"/>
      <c r="O68" s="21"/>
      <c r="P68" s="21"/>
    </row>
    <row r="69" spans="1:16" s="8" customFormat="1" ht="12.75">
      <c r="A69" s="12"/>
      <c r="B69" s="20"/>
      <c r="C69" s="20"/>
      <c r="D69" s="20"/>
      <c r="E69" s="21"/>
      <c r="F69" s="21"/>
      <c r="G69" s="21"/>
      <c r="H69" s="21"/>
      <c r="J69" s="21"/>
      <c r="K69" s="21"/>
      <c r="L69" s="21"/>
      <c r="M69" s="21"/>
      <c r="N69" s="21"/>
      <c r="O69" s="21"/>
      <c r="P69" s="21"/>
    </row>
    <row r="70" spans="1:16" s="8" customFormat="1" ht="12.75">
      <c r="A70" s="12"/>
      <c r="B70" s="20"/>
      <c r="C70" s="20"/>
      <c r="D70" s="20"/>
      <c r="E70" s="20"/>
      <c r="F70" s="20"/>
      <c r="G70" s="20"/>
      <c r="H70" s="20"/>
      <c r="J70" s="20"/>
      <c r="K70" s="20"/>
      <c r="L70" s="20"/>
      <c r="M70" s="20"/>
      <c r="N70" s="20"/>
      <c r="O70" s="20"/>
      <c r="P70" s="20"/>
    </row>
    <row r="71" spans="1:16" s="8" customFormat="1" ht="12.75">
      <c r="A71" s="12"/>
      <c r="B71" s="20"/>
      <c r="C71" s="20"/>
      <c r="D71" s="20"/>
      <c r="E71" s="20"/>
      <c r="F71" s="20"/>
      <c r="G71" s="20"/>
      <c r="H71" s="20"/>
      <c r="J71" s="20"/>
      <c r="K71" s="20"/>
      <c r="L71" s="20"/>
      <c r="M71" s="20"/>
      <c r="N71" s="20"/>
      <c r="O71" s="20"/>
      <c r="P71" s="20"/>
    </row>
    <row r="72" spans="1:16" s="8" customFormat="1" ht="12.75">
      <c r="A72" s="12"/>
      <c r="B72" s="20"/>
      <c r="C72" s="20"/>
      <c r="D72" s="20"/>
      <c r="E72" s="20"/>
      <c r="F72" s="20"/>
      <c r="G72" s="20"/>
      <c r="H72" s="20"/>
      <c r="I72" s="11"/>
      <c r="J72" s="20"/>
      <c r="K72" s="20"/>
      <c r="L72" s="20"/>
      <c r="M72" s="20"/>
      <c r="N72" s="20"/>
      <c r="O72" s="20"/>
      <c r="P72" s="20"/>
    </row>
    <row r="73" spans="1:16" s="8" customFormat="1" ht="12.75">
      <c r="A73" s="12"/>
      <c r="B73" s="20"/>
      <c r="C73" s="20"/>
      <c r="D73" s="20"/>
      <c r="E73" s="20"/>
      <c r="F73" s="20"/>
      <c r="G73" s="20"/>
      <c r="H73" s="20"/>
      <c r="I73" s="11"/>
      <c r="J73" s="20"/>
      <c r="K73" s="20"/>
      <c r="L73" s="20"/>
      <c r="M73" s="20"/>
      <c r="N73" s="20"/>
      <c r="O73" s="20"/>
      <c r="P73" s="20"/>
    </row>
    <row r="74" spans="1:16" s="8" customFormat="1" ht="12.75">
      <c r="A74" s="12"/>
      <c r="B74" s="20"/>
      <c r="C74" s="20"/>
      <c r="D74" s="20"/>
      <c r="E74" s="20"/>
      <c r="F74" s="20"/>
      <c r="G74" s="20"/>
      <c r="H74" s="20"/>
      <c r="I74" s="11"/>
      <c r="J74" s="20"/>
      <c r="K74" s="20"/>
      <c r="L74" s="20"/>
      <c r="M74" s="20"/>
      <c r="N74" s="20"/>
      <c r="O74" s="20"/>
      <c r="P74" s="20"/>
    </row>
    <row r="75" spans="1:16" s="8" customFormat="1" ht="12.75">
      <c r="A75" s="12"/>
      <c r="B75" s="20"/>
      <c r="C75" s="20"/>
      <c r="D75" s="20"/>
      <c r="E75" s="20"/>
      <c r="F75" s="20"/>
      <c r="G75" s="20"/>
      <c r="H75" s="20"/>
      <c r="I75" s="11"/>
      <c r="J75" s="20"/>
      <c r="K75" s="20"/>
      <c r="L75" s="20"/>
      <c r="M75" s="20"/>
      <c r="N75" s="20"/>
      <c r="O75" s="20"/>
      <c r="P75" s="20"/>
    </row>
    <row r="76" spans="1:16" s="8" customFormat="1" ht="12.75">
      <c r="A76" s="12"/>
      <c r="B76" s="20"/>
      <c r="C76" s="20"/>
      <c r="D76" s="20"/>
      <c r="E76" s="20"/>
      <c r="F76" s="20"/>
      <c r="G76" s="20"/>
      <c r="H76" s="20"/>
      <c r="I76" s="11"/>
      <c r="J76" s="20"/>
      <c r="K76" s="20"/>
      <c r="L76" s="20"/>
      <c r="M76" s="20"/>
      <c r="N76" s="20"/>
      <c r="O76" s="20"/>
      <c r="P76" s="20"/>
    </row>
    <row r="77" spans="1:16" s="8" customFormat="1" ht="12.75">
      <c r="A77" s="12"/>
      <c r="B77" s="20"/>
      <c r="C77" s="20"/>
      <c r="D77" s="20"/>
      <c r="E77" s="20"/>
      <c r="F77" s="20"/>
      <c r="G77" s="20"/>
      <c r="H77" s="20"/>
      <c r="I77" s="11"/>
      <c r="J77" s="20"/>
      <c r="K77" s="20"/>
      <c r="L77" s="20"/>
      <c r="M77" s="20"/>
      <c r="N77" s="20"/>
      <c r="O77" s="20"/>
      <c r="P77" s="20"/>
    </row>
  </sheetData>
  <sheetProtection/>
  <printOptions gridLines="1" horizontalCentered="1"/>
  <pageMargins left="0" right="0" top="0.22" bottom="0.37" header="0.16" footer="0.17"/>
  <pageSetup horizontalDpi="600" verticalDpi="600" orientation="landscape" paperSize="8" scale="95" r:id="rId3"/>
  <headerFooter>
    <oddFooter>&amp;L&amp;Z&amp;F - &amp;A&amp;R&amp;D -&amp;T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   VIA ALDISIO IVREA            </cp:lastModifiedBy>
  <cp:lastPrinted>2023-07-11T15:59:58Z</cp:lastPrinted>
  <dcterms:created xsi:type="dcterms:W3CDTF">2008-08-21T07:43:11Z</dcterms:created>
  <dcterms:modified xsi:type="dcterms:W3CDTF">2023-07-11T16:03:05Z</dcterms:modified>
  <cp:category/>
  <cp:version/>
  <cp:contentType/>
  <cp:contentStatus/>
</cp:coreProperties>
</file>